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MMINISTRAZIONE TRASPARENTE E SITO\AMM.TRASP E SITO\AMM. TRASP\RAGIONERIA\BILANCIO 2019\"/>
    </mc:Choice>
  </mc:AlternateContent>
  <bookViews>
    <workbookView xWindow="120" yWindow="900" windowWidth="20700" windowHeight="11040"/>
  </bookViews>
  <sheets>
    <sheet name="Equilibrio 2019" sheetId="5" r:id="rId1"/>
    <sheet name="Riepilogo entrate correnti" sheetId="27" r:id="rId2"/>
    <sheet name="Riepilogo spese correnti" sheetId="28" r:id="rId3"/>
    <sheet name="suddivisione spesa corrente" sheetId="29" r:id="rId4"/>
    <sheet name="investimenti_E" sheetId="30" r:id="rId5"/>
    <sheet name="investimenti_u" sheetId="31" r:id="rId6"/>
  </sheets>
  <definedNames>
    <definedName name="_xlnm.Print_Area" localSheetId="0">'Equilibrio 2019'!$A$3:$I$34</definedName>
    <definedName name="_xlnm.Print_Area" localSheetId="3">'suddivisione spesa corrente'!$A$1:$C$13</definedName>
  </definedNames>
  <calcPr calcId="152511"/>
</workbook>
</file>

<file path=xl/calcChain.xml><?xml version="1.0" encoding="utf-8"?>
<calcChain xmlns="http://schemas.openxmlformats.org/spreadsheetml/2006/main">
  <c r="B36" i="31" l="1"/>
  <c r="B19" i="31"/>
  <c r="B22" i="30"/>
  <c r="B18" i="30"/>
  <c r="C11" i="28"/>
  <c r="B11" i="28"/>
  <c r="D10" i="28"/>
  <c r="D9" i="28"/>
  <c r="D8" i="28"/>
  <c r="D7" i="28"/>
  <c r="D6" i="28"/>
  <c r="D5" i="28"/>
  <c r="D4" i="28"/>
  <c r="B18" i="27"/>
  <c r="D18" i="27" s="1"/>
  <c r="D17" i="27"/>
  <c r="D16" i="27"/>
  <c r="B16" i="27"/>
  <c r="D14" i="27"/>
  <c r="B14" i="27"/>
  <c r="D13" i="27"/>
  <c r="D11" i="27"/>
  <c r="D10" i="27"/>
  <c r="C9" i="27"/>
  <c r="B9" i="27"/>
  <c r="D9" i="27" s="1"/>
  <c r="D8" i="27"/>
  <c r="D7" i="27"/>
  <c r="D6" i="27"/>
  <c r="C5" i="27"/>
  <c r="D5" i="27" s="1"/>
  <c r="D34" i="5"/>
  <c r="D33" i="5"/>
  <c r="D32" i="5"/>
  <c r="D30" i="5"/>
  <c r="D29" i="5"/>
  <c r="D22" i="5"/>
  <c r="D23" i="5"/>
  <c r="D24" i="5"/>
  <c r="D25" i="5"/>
  <c r="D26" i="5"/>
  <c r="D27" i="5"/>
  <c r="D21" i="5"/>
  <c r="D14" i="5"/>
  <c r="D13" i="5"/>
  <c r="D8" i="5"/>
  <c r="D10" i="5"/>
  <c r="D9" i="5"/>
  <c r="D6" i="5"/>
  <c r="D7" i="5"/>
  <c r="D5" i="5"/>
  <c r="D11" i="28" l="1"/>
  <c r="C25" i="5" l="1"/>
  <c r="C21" i="5"/>
  <c r="B32" i="5"/>
  <c r="B34" i="5"/>
  <c r="B30" i="5"/>
  <c r="B25" i="5"/>
  <c r="C15" i="5"/>
  <c r="B15" i="5"/>
  <c r="B11" i="5"/>
  <c r="C11" i="5"/>
  <c r="D15" i="5" l="1"/>
  <c r="D11" i="5" l="1"/>
</calcChain>
</file>

<file path=xl/sharedStrings.xml><?xml version="1.0" encoding="utf-8"?>
<sst xmlns="http://schemas.openxmlformats.org/spreadsheetml/2006/main" count="127" uniqueCount="94">
  <si>
    <t>Descrizione</t>
  </si>
  <si>
    <t>DESCRIZIONE</t>
  </si>
  <si>
    <t>Entrate tributarie</t>
  </si>
  <si>
    <t>Entrate da trasferimenti correnti</t>
  </si>
  <si>
    <t>Entrate extra tributarie</t>
  </si>
  <si>
    <t>Oneri di urbanizzazione</t>
  </si>
  <si>
    <t>FPV</t>
  </si>
  <si>
    <t>TOTALE ENTRATE</t>
  </si>
  <si>
    <t>Spese correnti - Titolo I</t>
  </si>
  <si>
    <t>TOTALE SPESE</t>
  </si>
  <si>
    <t>ALIENAZIONI PATRIMONIALI</t>
  </si>
  <si>
    <t>PROVENTI ONERI L. 10/77 - URBANIZZAZIONE SECONDARIA</t>
  </si>
  <si>
    <t>PROVENTI L. 10/77 - COSTO COSTRUZIONE</t>
  </si>
  <si>
    <t>PROVENTI L. 10/77 - SANZIONI</t>
  </si>
  <si>
    <t>PROVENTI DA CONCESSIONI CIMITERIALI</t>
  </si>
  <si>
    <t>Avanzo di amministrazione</t>
  </si>
  <si>
    <t>Spese correnti - Titolo III</t>
  </si>
  <si>
    <t>IMU</t>
  </si>
  <si>
    <t>ICI</t>
  </si>
  <si>
    <t>TASI</t>
  </si>
  <si>
    <t>ADD.LE IRPEF</t>
  </si>
  <si>
    <t>ALTRE IMPOSTE</t>
  </si>
  <si>
    <t>FONDI PEREQUATIVI</t>
  </si>
  <si>
    <t>TARI</t>
  </si>
  <si>
    <t>TRASFERIMENTI STATALI</t>
  </si>
  <si>
    <t>ALTRI TRASFERIMENTI</t>
  </si>
  <si>
    <t>PROVENTI DA SERVIZI</t>
  </si>
  <si>
    <t>FARMACIA</t>
  </si>
  <si>
    <t>ALTRI PROVENTI</t>
  </si>
  <si>
    <t>Titolo:1.  Spese correnti</t>
  </si>
  <si>
    <t xml:space="preserve"> Redditi da lavoro dipendente</t>
  </si>
  <si>
    <t xml:space="preserve"> Imposte e tasse a carico dell'ente</t>
  </si>
  <si>
    <t xml:space="preserve"> Acquisto di beni e servizi</t>
  </si>
  <si>
    <t xml:space="preserve"> Trasferimenti correnti</t>
  </si>
  <si>
    <t>Interessi passivi</t>
  </si>
  <si>
    <t xml:space="preserve"> Rimborsi e poste correttive delle entrate</t>
  </si>
  <si>
    <t xml:space="preserve"> Altre spese correnti</t>
  </si>
  <si>
    <t>MANUTENZIONE STRAORDINARIA IMPIANTI SPORTIVI</t>
  </si>
  <si>
    <t>differenza</t>
  </si>
  <si>
    <t>Istruzione, diritto allo studio e asilo nido</t>
  </si>
  <si>
    <t>Sviluppo economico e competitività</t>
  </si>
  <si>
    <t>Fondi e accantonamenti</t>
  </si>
  <si>
    <t>Assetto del territorio ed edilizia abitativa, Sviluppo sostenibile e tutela del territorio e dell'ambiente, Trasporti e diritto alla mobilità</t>
  </si>
  <si>
    <t>SPESA CORRENTE</t>
  </si>
  <si>
    <t>INTERVENTO MANUTENZIONE STRAORDINARIA EDIFICI SCOLASTICI (SCUOLE ELEMENTARI)</t>
  </si>
  <si>
    <t>REALIZZAZIONE DI VARIE OPERE DI VIABILITA'</t>
  </si>
  <si>
    <t>INTERVENTI MANUTENZIONE STRAORDINARIA PATRIMONIO COMUNALE</t>
  </si>
  <si>
    <t>INTERVENTI MANUTENZIONE SCUOLE ELEMENTARI - INCARICHI</t>
  </si>
  <si>
    <t>MANUTENZIONE STRAORDINARIA PARCHI ED AREE VERDI</t>
  </si>
  <si>
    <t>MANUTENZIONE STRAORDINARIA CENTRO DIURNO E APPARTAMENTI PROTETTI</t>
  </si>
  <si>
    <t>MANUTENZIONE STRAORDINARIA ILLUMINAZIONE PUBBLICA</t>
  </si>
  <si>
    <t>TRASFERIMENTI ALL'UNIONE PER INVESTIMENTI</t>
  </si>
  <si>
    <t>SC.MATERNA FIASTRI - MANUTENZIONE STRAORDINARIA</t>
  </si>
  <si>
    <t>LAVORI DI SISTEMAZIONE SEDE MUNICIPALE</t>
  </si>
  <si>
    <t>INTERVENTI DI MANUTENZIONE STRAORDINARIA SCUOLE MATERNE</t>
  </si>
  <si>
    <t>INTERVENTI MANUTENZIONE SCUOLE MATERNE - INCARICHI PROFESSIONALI</t>
  </si>
  <si>
    <t>INTERVENTI DI MANUTENZIONE SCUOLE MEDIE - INCARICHI</t>
  </si>
  <si>
    <t>MANUTENZIONE ASILO NIDO - INCARICHI</t>
  </si>
  <si>
    <t>CONTRIBUTI PRIVATI E AZIENDE PER INVESTIMENTI</t>
  </si>
  <si>
    <t>Previsione 2019</t>
  </si>
  <si>
    <t>Assestato 2018</t>
  </si>
  <si>
    <t>Prev. F.P.V. 1^anno 2019</t>
  </si>
  <si>
    <t>ACQUISTO ATTREZZATURE E REALIZZAZIONE IMPIANTI PER SERVIZI COMUNALI</t>
  </si>
  <si>
    <t>AMPLIAMENTI EDIFICI SCOLASTICI (SCUOLE ELEMENTARI)</t>
  </si>
  <si>
    <t>ACQUISIZIONE AREA DA PRIVATI</t>
  </si>
  <si>
    <t>INCARICO PROGETTAZIONE INTERVENTO RISTRUTTURAZIONE FORUM</t>
  </si>
  <si>
    <t>ADEGUAMENTO CINEMA TEATRO FORUM - INTERVENTI</t>
  </si>
  <si>
    <t>COSTRUZIONE NUOVI COLOMBARI CIMITERI CAPOLUOGO E CALERNO</t>
  </si>
  <si>
    <t>INTERVENTI DI MANUTENZIONE STRORDINARIA ASILO NIDO</t>
  </si>
  <si>
    <t>ARREDI PARCHI E VERDE PUBBLICO</t>
  </si>
  <si>
    <t>TRASFERIMENTO PER MESSA IN SICUREZZA INCROCIO TRA SP111 E VIA RAZZA - ROTATORIA CALERNO</t>
  </si>
  <si>
    <t>PROVENTI DA ATTIVITA' ESTRATTIVE</t>
  </si>
  <si>
    <t>AVANZO APPLICATO ALLA PARTE INVESTIMENTI</t>
  </si>
  <si>
    <t>ENTRATE CORRENTI</t>
  </si>
  <si>
    <t>EQUILIBRIO</t>
  </si>
  <si>
    <t>SUDDIVISIONE SPESA CORRENTE</t>
  </si>
  <si>
    <t>%</t>
  </si>
  <si>
    <t xml:space="preserve">Servizi istituzionali, generali, di gestione, manutenzione patrimonio </t>
  </si>
  <si>
    <t>Tutela e valorizzazione dei beni, attività culturali politiche giovanili, sport e tempo libero</t>
  </si>
  <si>
    <t>Diritti sociali, politiche sociali, famiglia -. Controllo del territorio e ordine pubblico</t>
  </si>
  <si>
    <t>(*) non comprende la spesa per il servizio di raccolta e smaltimento rifiuti</t>
  </si>
  <si>
    <t>previsione 2019 (*)</t>
  </si>
  <si>
    <t>TRASFERIMENTI STATALI PER RISTRUTTURAZIONE IMMOBILI COMUNALI</t>
  </si>
  <si>
    <t>CONTRIBUTI STATALI SU INTERVENTI DI MESSA IN SICUREZZA TERRITORIO (STRADE)</t>
  </si>
  <si>
    <t>CONTRIBUTI STATALI PER VIDEOSORVEGLIANZA</t>
  </si>
  <si>
    <t>CONTRIBUTO REGIONALE INTERVENTI SU FABBRICATI</t>
  </si>
  <si>
    <t>CONTRIBUTI DA ALTRI COMUNI PER INVESTIMENTI</t>
  </si>
  <si>
    <t>CONTRIBUTO REGIONALE PER EDIFICI SCOLASTICI</t>
  </si>
  <si>
    <t>CONTRIBUTO REGIONALE SU IMPIANTI SPORTIVI</t>
  </si>
  <si>
    <t>CONTRIBUTO REGIONALE PER INTERVENTI SU EDIFICI PUBBLICI</t>
  </si>
  <si>
    <t>- AVANZO APPLICATO ALLA PARTE CORRENTE</t>
  </si>
  <si>
    <t>Stanziamento 2019</t>
  </si>
  <si>
    <t>totale</t>
  </si>
  <si>
    <t>INVESTIMENTI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</si>
</sst>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Arial"/>
      <family val="2"/>
    </font>
    <font>
      <b/>
      <i/>
      <sz val="14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1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8" borderId="8" applyNumberFormat="0" applyFont="0" applyAlignment="0" applyProtection="0"/>
    <xf numFmtId="0" fontId="22" fillId="0" borderId="0" applyNumberFormat="0" applyFill="0" applyBorder="0" applyAlignment="0" applyProtection="0"/>
  </cellStyleXfs>
  <cellXfs count="54">
    <xf numFmtId="0" fontId="0" fillId="0" borderId="0" xfId="0"/>
    <xf numFmtId="43" fontId="0" fillId="0" borderId="0" xfId="0" applyNumberFormat="1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/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43" fontId="19" fillId="0" borderId="10" xfId="1" applyFont="1" applyBorder="1" applyAlignment="1">
      <alignment vertical="center" wrapText="1"/>
    </xf>
    <xf numFmtId="164" fontId="0" fillId="0" borderId="0" xfId="1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43" fontId="19" fillId="0" borderId="10" xfId="1" applyFont="1" applyBorder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21" fillId="0" borderId="10" xfId="0" applyFont="1" applyBorder="1" applyAlignment="1">
      <alignment vertical="center" wrapText="1"/>
    </xf>
    <xf numFmtId="43" fontId="21" fillId="0" borderId="10" xfId="1" applyFont="1" applyBorder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0" fontId="21" fillId="0" borderId="0" xfId="0" applyFont="1" applyAlignment="1">
      <alignment vertical="center" wrapText="1"/>
    </xf>
    <xf numFmtId="43" fontId="19" fillId="0" borderId="0" xfId="0" applyNumberFormat="1" applyFont="1" applyAlignment="1">
      <alignment horizontal="right" vertical="center" wrapText="1"/>
    </xf>
    <xf numFmtId="0" fontId="19" fillId="0" borderId="10" xfId="0" applyFont="1" applyFill="1" applyBorder="1" applyAlignment="1">
      <alignment vertical="center" wrapText="1"/>
    </xf>
    <xf numFmtId="43" fontId="19" fillId="0" borderId="10" xfId="1" applyFont="1" applyFill="1" applyBorder="1" applyAlignment="1">
      <alignment horizontal="right" vertical="center" wrapText="1"/>
    </xf>
    <xf numFmtId="43" fontId="19" fillId="0" borderId="0" xfId="0" applyNumberFormat="1" applyFont="1" applyFill="1" applyAlignment="1">
      <alignment horizontal="right" vertical="center" wrapText="1"/>
    </xf>
    <xf numFmtId="0" fontId="19" fillId="0" borderId="0" xfId="0" applyFont="1" applyFill="1" applyAlignment="1">
      <alignment vertical="center" wrapText="1"/>
    </xf>
    <xf numFmtId="43" fontId="21" fillId="0" borderId="10" xfId="0" applyNumberFormat="1" applyFont="1" applyBorder="1" applyAlignment="1">
      <alignment horizontal="right" vertical="center" wrapText="1"/>
    </xf>
    <xf numFmtId="0" fontId="0" fillId="0" borderId="0" xfId="0" applyFill="1"/>
    <xf numFmtId="4" fontId="0" fillId="0" borderId="0" xfId="0" applyNumberFormat="1" applyFill="1"/>
    <xf numFmtId="0" fontId="0" fillId="0" borderId="0" xfId="0"/>
    <xf numFmtId="4" fontId="0" fillId="0" borderId="0" xfId="0" applyNumberFormat="1"/>
    <xf numFmtId="0" fontId="0" fillId="0" borderId="0" xfId="0" applyAlignment="1">
      <alignment vertical="center" wrapText="1"/>
    </xf>
    <xf numFmtId="43" fontId="21" fillId="0" borderId="10" xfId="1" applyFont="1" applyBorder="1" applyAlignment="1">
      <alignment vertical="center" wrapText="1"/>
    </xf>
    <xf numFmtId="43" fontId="19" fillId="0" borderId="10" xfId="1" applyFont="1" applyFill="1" applyBorder="1" applyAlignment="1">
      <alignment vertical="center" wrapText="1"/>
    </xf>
    <xf numFmtId="43" fontId="19" fillId="0" borderId="0" xfId="0" applyNumberFormat="1" applyFont="1" applyAlignment="1">
      <alignment vertical="center" wrapText="1"/>
    </xf>
    <xf numFmtId="4" fontId="0" fillId="0" borderId="0" xfId="0" applyNumberFormat="1"/>
    <xf numFmtId="0" fontId="0" fillId="0" borderId="0" xfId="0"/>
    <xf numFmtId="0" fontId="18" fillId="0" borderId="10" xfId="0" applyFont="1" applyFill="1" applyBorder="1" applyAlignment="1">
      <alignment vertical="center" wrapText="1"/>
    </xf>
    <xf numFmtId="43" fontId="18" fillId="0" borderId="10" xfId="1" applyFont="1" applyFill="1" applyBorder="1" applyAlignment="1">
      <alignment horizontal="right" vertical="center" wrapText="1"/>
    </xf>
    <xf numFmtId="0" fontId="24" fillId="0" borderId="0" xfId="0" applyFont="1"/>
    <xf numFmtId="0" fontId="0" fillId="0" borderId="0" xfId="0" applyFont="1"/>
    <xf numFmtId="43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Fill="1"/>
    <xf numFmtId="0" fontId="0" fillId="0" borderId="0" xfId="0" applyFont="1" applyFill="1" applyBorder="1" applyAlignment="1">
      <alignment vertical="center" wrapText="1"/>
    </xf>
    <xf numFmtId="43" fontId="19" fillId="0" borderId="0" xfId="1" applyFont="1"/>
    <xf numFmtId="0" fontId="25" fillId="0" borderId="10" xfId="0" applyFont="1" applyBorder="1" applyAlignment="1">
      <alignment horizontal="center" vertical="center" wrapText="1"/>
    </xf>
    <xf numFmtId="43" fontId="19" fillId="0" borderId="0" xfId="1" applyFont="1" applyBorder="1" applyAlignment="1">
      <alignment vertical="center" wrapText="1"/>
    </xf>
    <xf numFmtId="0" fontId="0" fillId="0" borderId="0" xfId="0" applyBorder="1"/>
    <xf numFmtId="0" fontId="26" fillId="0" borderId="10" xfId="0" applyFont="1" applyBorder="1" applyAlignment="1">
      <alignment vertical="center" wrapText="1"/>
    </xf>
    <xf numFmtId="4" fontId="26" fillId="0" borderId="10" xfId="0" applyNumberFormat="1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4" fontId="25" fillId="0" borderId="10" xfId="0" applyNumberFormat="1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4" fontId="25" fillId="0" borderId="0" xfId="0" applyNumberFormat="1" applyFont="1" applyBorder="1" applyAlignment="1">
      <alignment vertical="center" wrapText="1"/>
    </xf>
    <xf numFmtId="43" fontId="19" fillId="0" borderId="11" xfId="1" applyFont="1" applyBorder="1" applyAlignment="1">
      <alignment vertical="center" wrapText="1"/>
    </xf>
    <xf numFmtId="0" fontId="0" fillId="33" borderId="0" xfId="0" applyFill="1" applyAlignment="1">
      <alignment vertical="center" wrapText="1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</cellXfs>
  <cellStyles count="49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Euro" xfId="46"/>
    <cellStyle name="Input" xfId="10" builtinId="20" customBuiltin="1"/>
    <cellStyle name="Migliaia" xfId="1" builtinId="3"/>
    <cellStyle name="Migliaia 2" xfId="45"/>
    <cellStyle name="Neutrale" xfId="9" builtinId="28" customBuiltin="1"/>
    <cellStyle name="Normale" xfId="0" builtinId="0"/>
    <cellStyle name="Normale 2" xfId="43"/>
    <cellStyle name="Normale 2 2" xfId="44"/>
    <cellStyle name="Nota" xfId="16" builtinId="10" customBuiltin="1"/>
    <cellStyle name="Nota 2" xfId="47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itolo 5" xfId="48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colors>
    <mruColors>
      <color rgb="FFFFFF66"/>
      <color rgb="FF00FF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topLeftCell="A19" workbookViewId="0">
      <selection activeCell="F32" sqref="F32"/>
    </sheetView>
  </sheetViews>
  <sheetFormatPr defaultRowHeight="18.75" x14ac:dyDescent="0.25"/>
  <cols>
    <col min="1" max="1" width="39.85546875" style="3" customWidth="1"/>
    <col min="2" max="3" width="22.5703125" style="3" customWidth="1"/>
    <col min="4" max="10" width="23" style="11" customWidth="1"/>
    <col min="11" max="11" width="6.7109375" style="11" customWidth="1"/>
    <col min="12" max="12" width="9.5703125" style="11" customWidth="1"/>
    <col min="13" max="13" width="23" style="11" customWidth="1"/>
    <col min="14" max="14" width="17" style="3" customWidth="1"/>
    <col min="15" max="15" width="17" style="3" bestFit="1" customWidth="1"/>
    <col min="16" max="16" width="22.28515625" style="3" bestFit="1" customWidth="1"/>
    <col min="17" max="16384" width="9.140625" style="3"/>
  </cols>
  <sheetData>
    <row r="1" spans="1:13" ht="21" x14ac:dyDescent="0.35">
      <c r="A1" s="52" t="s">
        <v>74</v>
      </c>
      <c r="B1" s="52"/>
      <c r="C1" s="52"/>
      <c r="D1" s="52"/>
    </row>
    <row r="3" spans="1:13" s="2" customFormat="1" x14ac:dyDescent="0.25">
      <c r="A3" s="5" t="s">
        <v>1</v>
      </c>
      <c r="B3" s="5" t="s">
        <v>59</v>
      </c>
      <c r="C3" s="5" t="s">
        <v>60</v>
      </c>
      <c r="D3" s="5" t="s">
        <v>38</v>
      </c>
    </row>
    <row r="4" spans="1:13" x14ac:dyDescent="0.25">
      <c r="A4" s="6"/>
      <c r="B4" s="6"/>
      <c r="C4" s="6"/>
      <c r="D4" s="10"/>
      <c r="H4" s="3"/>
      <c r="I4" s="3"/>
      <c r="J4" s="3"/>
      <c r="K4" s="3"/>
      <c r="L4" s="3"/>
      <c r="M4" s="3"/>
    </row>
    <row r="5" spans="1:13" x14ac:dyDescent="0.25">
      <c r="A5" s="6" t="s">
        <v>2</v>
      </c>
      <c r="B5" s="7">
        <v>7544129</v>
      </c>
      <c r="C5" s="7">
        <v>7540594</v>
      </c>
      <c r="D5" s="10">
        <f>B5-C5</f>
        <v>3535</v>
      </c>
      <c r="H5" s="3"/>
      <c r="I5" s="3"/>
      <c r="J5" s="3"/>
      <c r="K5" s="3"/>
      <c r="L5" s="3"/>
      <c r="M5" s="3"/>
    </row>
    <row r="6" spans="1:13" x14ac:dyDescent="0.25">
      <c r="A6" s="6" t="s">
        <v>3</v>
      </c>
      <c r="B6" s="7">
        <v>562024</v>
      </c>
      <c r="C6" s="7">
        <v>531427</v>
      </c>
      <c r="D6" s="10">
        <f t="shared" ref="D6:D10" si="0">B6-C6</f>
        <v>30597</v>
      </c>
      <c r="H6" s="3"/>
      <c r="I6" s="3"/>
      <c r="J6" s="3"/>
      <c r="K6" s="3"/>
      <c r="L6" s="3"/>
      <c r="M6" s="3"/>
    </row>
    <row r="7" spans="1:13" x14ac:dyDescent="0.25">
      <c r="A7" s="6" t="s">
        <v>4</v>
      </c>
      <c r="B7" s="7">
        <v>3323643</v>
      </c>
      <c r="C7" s="7">
        <v>3349730.1</v>
      </c>
      <c r="D7" s="10">
        <f t="shared" si="0"/>
        <v>-26087.100000000093</v>
      </c>
      <c r="H7" s="3"/>
      <c r="I7" s="3"/>
      <c r="J7" s="3"/>
      <c r="K7" s="3"/>
      <c r="L7" s="3"/>
      <c r="M7" s="3"/>
    </row>
    <row r="8" spans="1:13" x14ac:dyDescent="0.25">
      <c r="A8" s="6" t="s">
        <v>5</v>
      </c>
      <c r="B8" s="7">
        <v>200000</v>
      </c>
      <c r="C8" s="7">
        <v>0</v>
      </c>
      <c r="D8" s="10">
        <f t="shared" si="0"/>
        <v>200000</v>
      </c>
      <c r="H8" s="3"/>
      <c r="I8" s="3"/>
      <c r="J8" s="3"/>
      <c r="K8" s="3"/>
      <c r="L8" s="3"/>
      <c r="M8" s="3"/>
    </row>
    <row r="9" spans="1:13" x14ac:dyDescent="0.25">
      <c r="A9" s="6" t="s">
        <v>15</v>
      </c>
      <c r="B9" s="7">
        <v>14919</v>
      </c>
      <c r="C9" s="7">
        <v>35750</v>
      </c>
      <c r="D9" s="10">
        <f t="shared" si="0"/>
        <v>-20831</v>
      </c>
      <c r="H9" s="3"/>
      <c r="I9" s="3"/>
      <c r="J9" s="3"/>
      <c r="K9" s="3"/>
      <c r="L9" s="3"/>
      <c r="M9" s="3"/>
    </row>
    <row r="10" spans="1:13" x14ac:dyDescent="0.25">
      <c r="A10" s="6" t="s">
        <v>6</v>
      </c>
      <c r="B10" s="7">
        <v>284808.51</v>
      </c>
      <c r="C10" s="7">
        <v>305183.45</v>
      </c>
      <c r="D10" s="10">
        <f t="shared" si="0"/>
        <v>-20374.940000000002</v>
      </c>
      <c r="H10" s="3"/>
      <c r="I10" s="3"/>
      <c r="J10" s="3"/>
      <c r="K10" s="3"/>
      <c r="L10" s="3"/>
      <c r="M10" s="3"/>
    </row>
    <row r="11" spans="1:13" s="15" customFormat="1" x14ac:dyDescent="0.25">
      <c r="A11" s="12" t="s">
        <v>7</v>
      </c>
      <c r="B11" s="13">
        <f t="shared" ref="B11:D11" si="1">SUM(B5:B10)</f>
        <v>11929523.51</v>
      </c>
      <c r="C11" s="13">
        <f t="shared" si="1"/>
        <v>11762684.549999999</v>
      </c>
      <c r="D11" s="13">
        <f t="shared" si="1"/>
        <v>166838.9599999999</v>
      </c>
      <c r="E11" s="14"/>
      <c r="F11" s="14"/>
      <c r="G11" s="14"/>
    </row>
    <row r="12" spans="1:13" x14ac:dyDescent="0.25">
      <c r="A12" s="6"/>
      <c r="B12" s="7"/>
      <c r="C12" s="6"/>
      <c r="D12" s="10"/>
      <c r="H12" s="3"/>
      <c r="I12" s="3"/>
      <c r="J12" s="3"/>
      <c r="K12" s="3"/>
      <c r="L12" s="3"/>
      <c r="M12" s="3"/>
    </row>
    <row r="13" spans="1:13" x14ac:dyDescent="0.25">
      <c r="A13" s="6" t="s">
        <v>8</v>
      </c>
      <c r="B13" s="7">
        <v>11789623.51</v>
      </c>
      <c r="C13" s="7">
        <v>11629084.550000001</v>
      </c>
      <c r="D13" s="10">
        <f t="shared" ref="D13:D14" si="2">B13-C13</f>
        <v>160538.95999999903</v>
      </c>
      <c r="H13" s="3"/>
      <c r="I13" s="3"/>
      <c r="J13" s="3"/>
      <c r="K13" s="3"/>
      <c r="L13" s="3"/>
      <c r="M13" s="3"/>
    </row>
    <row r="14" spans="1:13" x14ac:dyDescent="0.25">
      <c r="A14" s="6" t="s">
        <v>16</v>
      </c>
      <c r="B14" s="7">
        <v>139900</v>
      </c>
      <c r="C14" s="7">
        <v>133600</v>
      </c>
      <c r="D14" s="10">
        <f t="shared" si="2"/>
        <v>6300</v>
      </c>
      <c r="H14" s="3"/>
      <c r="I14" s="3"/>
      <c r="J14" s="3"/>
      <c r="K14" s="3"/>
      <c r="L14" s="3"/>
      <c r="M14" s="3"/>
    </row>
    <row r="15" spans="1:13" s="15" customFormat="1" x14ac:dyDescent="0.25">
      <c r="A15" s="12" t="s">
        <v>9</v>
      </c>
      <c r="B15" s="27">
        <f>SUM(B13:B14)</f>
        <v>11929523.51</v>
      </c>
      <c r="C15" s="27">
        <f>SUM(C13:C14)</f>
        <v>11762684.550000001</v>
      </c>
      <c r="D15" s="21">
        <f t="shared" ref="D15" si="3">SUM(D13:D14)</f>
        <v>166838.95999999903</v>
      </c>
      <c r="E15" s="14"/>
      <c r="F15" s="14"/>
      <c r="G15" s="14"/>
    </row>
    <row r="16" spans="1:13" x14ac:dyDescent="0.25">
      <c r="A16" s="6"/>
      <c r="B16" s="7"/>
      <c r="C16" s="6"/>
      <c r="D16" s="10"/>
      <c r="H16" s="3"/>
      <c r="I16" s="3"/>
      <c r="J16" s="3"/>
      <c r="K16" s="3"/>
      <c r="L16" s="3"/>
      <c r="M16" s="3"/>
    </row>
    <row r="17" spans="1:13" x14ac:dyDescent="0.25">
      <c r="C17" s="29"/>
      <c r="E17" s="16"/>
      <c r="F17" s="16"/>
    </row>
    <row r="19" spans="1:13" x14ac:dyDescent="0.25">
      <c r="A19" s="5" t="s">
        <v>1</v>
      </c>
      <c r="B19" s="5" t="s">
        <v>59</v>
      </c>
      <c r="C19" s="5" t="s">
        <v>60</v>
      </c>
      <c r="D19" s="5" t="s">
        <v>38</v>
      </c>
      <c r="E19" s="24"/>
      <c r="F19" s="24"/>
      <c r="G19" s="24"/>
      <c r="H19" s="24"/>
      <c r="I19" s="24"/>
      <c r="J19" s="22"/>
      <c r="K19" s="3"/>
      <c r="L19" s="3"/>
      <c r="M19" s="3"/>
    </row>
    <row r="20" spans="1:13" x14ac:dyDescent="0.25">
      <c r="A20" s="6"/>
      <c r="B20" s="6"/>
      <c r="C20" s="6"/>
      <c r="D20" s="10"/>
      <c r="E20" s="24"/>
      <c r="F20" s="24"/>
      <c r="G20" s="24"/>
      <c r="H20" s="25"/>
      <c r="I20" s="25"/>
      <c r="J20" s="23"/>
      <c r="K20" s="3"/>
      <c r="L20" s="3"/>
      <c r="M20" s="3"/>
    </row>
    <row r="21" spans="1:13" x14ac:dyDescent="0.25">
      <c r="A21" s="6" t="s">
        <v>17</v>
      </c>
      <c r="B21" s="7">
        <v>3350058</v>
      </c>
      <c r="C21" s="7">
        <f>2500000+823188</f>
        <v>3323188</v>
      </c>
      <c r="D21" s="10">
        <f>B21-C21</f>
        <v>26870</v>
      </c>
      <c r="E21" s="24"/>
      <c r="F21" s="24"/>
      <c r="G21" s="24"/>
      <c r="H21" s="25"/>
      <c r="I21" s="25"/>
      <c r="J21" s="22"/>
      <c r="K21" s="3"/>
      <c r="L21" s="3"/>
      <c r="M21" s="3"/>
    </row>
    <row r="22" spans="1:13" x14ac:dyDescent="0.25">
      <c r="A22" s="6" t="s">
        <v>18</v>
      </c>
      <c r="B22" s="7">
        <v>0</v>
      </c>
      <c r="C22" s="7">
        <v>48200</v>
      </c>
      <c r="D22" s="10">
        <f t="shared" ref="D22:D34" si="4">B22-C22</f>
        <v>-48200</v>
      </c>
      <c r="E22" s="24"/>
      <c r="F22" s="24"/>
      <c r="G22" s="24"/>
      <c r="H22" s="25"/>
      <c r="I22" s="24"/>
      <c r="J22" s="23"/>
      <c r="K22" s="3"/>
      <c r="L22" s="3"/>
      <c r="M22" s="3"/>
    </row>
    <row r="23" spans="1:13" x14ac:dyDescent="0.25">
      <c r="A23" s="6" t="s">
        <v>19</v>
      </c>
      <c r="B23" s="7">
        <v>26500</v>
      </c>
      <c r="C23" s="7">
        <v>27000</v>
      </c>
      <c r="D23" s="10">
        <f t="shared" si="4"/>
        <v>-500</v>
      </c>
      <c r="E23" s="24"/>
      <c r="F23" s="24"/>
      <c r="G23" s="24"/>
      <c r="H23" s="25"/>
      <c r="I23" s="25"/>
      <c r="J23" s="23"/>
      <c r="K23" s="3"/>
      <c r="L23" s="3"/>
      <c r="M23" s="3"/>
    </row>
    <row r="24" spans="1:13" x14ac:dyDescent="0.25">
      <c r="A24" s="6" t="s">
        <v>20</v>
      </c>
      <c r="B24" s="7">
        <v>858000</v>
      </c>
      <c r="C24" s="7">
        <v>793000</v>
      </c>
      <c r="D24" s="10">
        <f t="shared" si="4"/>
        <v>65000</v>
      </c>
      <c r="E24" s="24"/>
      <c r="F24" s="24"/>
      <c r="G24" s="24"/>
      <c r="H24" s="25"/>
      <c r="I24" s="25"/>
      <c r="J24" s="23"/>
      <c r="K24" s="3"/>
      <c r="L24" s="3"/>
      <c r="M24" s="3"/>
    </row>
    <row r="25" spans="1:13" x14ac:dyDescent="0.25">
      <c r="A25" s="6" t="s">
        <v>21</v>
      </c>
      <c r="B25" s="7">
        <f>107500+3000</f>
        <v>110500</v>
      </c>
      <c r="C25" s="7">
        <f>105000+3000+20000</f>
        <v>128000</v>
      </c>
      <c r="D25" s="10">
        <f t="shared" si="4"/>
        <v>-17500</v>
      </c>
      <c r="E25" s="24"/>
      <c r="F25" s="24"/>
      <c r="G25" s="24"/>
      <c r="H25" s="25"/>
      <c r="I25" s="25"/>
      <c r="J25" s="22"/>
      <c r="K25" s="3"/>
      <c r="L25" s="3"/>
      <c r="M25" s="3"/>
    </row>
    <row r="26" spans="1:13" x14ac:dyDescent="0.25">
      <c r="A26" s="6" t="s">
        <v>22</v>
      </c>
      <c r="B26" s="7">
        <v>1146200</v>
      </c>
      <c r="C26" s="7">
        <v>1189625</v>
      </c>
      <c r="D26" s="10">
        <f t="shared" si="4"/>
        <v>-43425</v>
      </c>
      <c r="E26" s="24"/>
      <c r="F26" s="24"/>
      <c r="G26" s="24"/>
      <c r="H26" s="25"/>
      <c r="I26" s="25"/>
      <c r="J26" s="23"/>
      <c r="K26" s="3"/>
      <c r="L26" s="3"/>
      <c r="M26" s="3"/>
    </row>
    <row r="27" spans="1:13" s="20" customFormat="1" x14ac:dyDescent="0.25">
      <c r="A27" s="17" t="s">
        <v>23</v>
      </c>
      <c r="B27" s="28">
        <v>2052871</v>
      </c>
      <c r="C27" s="28">
        <v>2031581</v>
      </c>
      <c r="D27" s="10">
        <f t="shared" si="4"/>
        <v>21290</v>
      </c>
      <c r="E27" s="24"/>
      <c r="F27" s="24"/>
      <c r="G27" s="1"/>
      <c r="H27" s="24"/>
      <c r="I27" s="25"/>
      <c r="J27" s="23"/>
    </row>
    <row r="28" spans="1:13" x14ac:dyDescent="0.25">
      <c r="A28" s="6"/>
      <c r="B28" s="6"/>
      <c r="C28" s="6"/>
      <c r="D28" s="10"/>
      <c r="E28" s="24"/>
      <c r="F28" s="24"/>
      <c r="G28" s="24"/>
      <c r="H28" s="25"/>
      <c r="I28" s="24"/>
      <c r="J28" s="23"/>
      <c r="K28" s="3"/>
      <c r="L28" s="3"/>
      <c r="M28" s="3"/>
    </row>
    <row r="29" spans="1:13" x14ac:dyDescent="0.25">
      <c r="A29" s="6" t="s">
        <v>24</v>
      </c>
      <c r="B29" s="7">
        <v>363255</v>
      </c>
      <c r="C29" s="7">
        <v>350196</v>
      </c>
      <c r="D29" s="10">
        <f t="shared" si="4"/>
        <v>13059</v>
      </c>
      <c r="E29" s="24"/>
      <c r="F29" s="24"/>
      <c r="G29" s="24"/>
      <c r="H29" s="25"/>
      <c r="I29" s="24"/>
      <c r="J29" s="23"/>
      <c r="K29" s="3"/>
      <c r="L29" s="3"/>
      <c r="M29" s="3"/>
    </row>
    <row r="30" spans="1:13" x14ac:dyDescent="0.25">
      <c r="A30" s="6" t="s">
        <v>25</v>
      </c>
      <c r="B30" s="7">
        <f>185939+12830</f>
        <v>198769</v>
      </c>
      <c r="C30" s="7">
        <v>181231</v>
      </c>
      <c r="D30" s="10">
        <f t="shared" si="4"/>
        <v>17538</v>
      </c>
      <c r="E30" s="24"/>
      <c r="F30" s="24"/>
      <c r="G30" s="24"/>
      <c r="H30" s="25"/>
      <c r="I30" s="25"/>
      <c r="J30" s="23"/>
      <c r="K30" s="3"/>
      <c r="L30" s="3"/>
      <c r="M30" s="3"/>
    </row>
    <row r="31" spans="1:13" x14ac:dyDescent="0.25">
      <c r="A31" s="6"/>
      <c r="B31" s="6"/>
      <c r="C31" s="6"/>
      <c r="D31" s="10"/>
      <c r="E31" s="24"/>
      <c r="F31" s="24"/>
      <c r="G31" s="24"/>
      <c r="H31" s="25"/>
      <c r="I31" s="24"/>
      <c r="J31" s="23"/>
      <c r="K31" s="3"/>
      <c r="L31" s="3"/>
      <c r="M31" s="3"/>
    </row>
    <row r="32" spans="1:13" x14ac:dyDescent="0.25">
      <c r="A32" s="6" t="s">
        <v>26</v>
      </c>
      <c r="B32" s="7">
        <f>1036891+420119+5413</f>
        <v>1462423</v>
      </c>
      <c r="C32" s="7">
        <v>1574076.1</v>
      </c>
      <c r="D32" s="10">
        <f t="shared" si="4"/>
        <v>-111653.10000000009</v>
      </c>
      <c r="E32" s="24"/>
      <c r="F32" s="24"/>
      <c r="G32" s="24"/>
      <c r="H32" s="24"/>
      <c r="I32" s="25"/>
      <c r="J32" s="23"/>
      <c r="K32" s="3"/>
      <c r="L32" s="3"/>
      <c r="M32" s="3"/>
    </row>
    <row r="33" spans="1:15" x14ac:dyDescent="0.25">
      <c r="A33" s="6" t="s">
        <v>27</v>
      </c>
      <c r="B33" s="7">
        <v>1150000</v>
      </c>
      <c r="C33" s="7">
        <v>1100000</v>
      </c>
      <c r="D33" s="10">
        <f t="shared" si="4"/>
        <v>50000</v>
      </c>
      <c r="E33" s="24"/>
      <c r="F33" s="24"/>
      <c r="G33" s="24"/>
      <c r="H33" s="25"/>
      <c r="I33" s="25"/>
      <c r="J33" s="23"/>
      <c r="K33" s="3"/>
      <c r="L33" s="3"/>
      <c r="M33" s="3"/>
    </row>
    <row r="34" spans="1:15" s="11" customFormat="1" x14ac:dyDescent="0.25">
      <c r="A34" s="6" t="s">
        <v>28</v>
      </c>
      <c r="B34" s="7">
        <f>250+359600+351370</f>
        <v>711220</v>
      </c>
      <c r="C34" s="7">
        <v>675654</v>
      </c>
      <c r="D34" s="10">
        <f t="shared" si="4"/>
        <v>35566</v>
      </c>
      <c r="E34" s="24"/>
      <c r="F34" s="24"/>
      <c r="G34" s="24"/>
      <c r="H34" s="25"/>
      <c r="I34" s="25"/>
      <c r="J34" s="23"/>
    </row>
    <row r="35" spans="1:15" x14ac:dyDescent="0.25">
      <c r="K35" s="24"/>
      <c r="L35" s="24"/>
      <c r="M35" s="24"/>
      <c r="N35" s="25"/>
      <c r="O35" s="25"/>
    </row>
    <row r="36" spans="1:15" x14ac:dyDescent="0.25">
      <c r="K36" s="24"/>
      <c r="L36" s="24"/>
      <c r="M36" s="24"/>
      <c r="N36" s="25"/>
      <c r="O36" s="25"/>
    </row>
    <row r="38" spans="1:15" s="11" customFormat="1" x14ac:dyDescent="0.25">
      <c r="A38" s="3"/>
      <c r="B38" s="3"/>
      <c r="C38" s="3"/>
      <c r="D38" s="16"/>
      <c r="E38" s="16"/>
    </row>
  </sheetData>
  <mergeCells count="1">
    <mergeCell ref="A1:D1"/>
  </mergeCells>
  <printOptions gridLines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F14" sqref="F14"/>
    </sheetView>
  </sheetViews>
  <sheetFormatPr defaultRowHeight="15" x14ac:dyDescent="0.25"/>
  <cols>
    <col min="1" max="1" width="42.7109375" customWidth="1"/>
    <col min="2" max="3" width="17.7109375" bestFit="1" customWidth="1"/>
    <col min="4" max="4" width="15.7109375" bestFit="1" customWidth="1"/>
  </cols>
  <sheetData>
    <row r="1" spans="1:4" s="31" customFormat="1" ht="21" x14ac:dyDescent="0.35">
      <c r="A1" s="52" t="s">
        <v>73</v>
      </c>
      <c r="B1" s="52"/>
      <c r="C1" s="52"/>
      <c r="D1" s="52"/>
    </row>
    <row r="2" spans="1:4" s="31" customFormat="1" x14ac:dyDescent="0.25"/>
    <row r="3" spans="1:4" ht="56.25" x14ac:dyDescent="0.25">
      <c r="A3" s="5" t="s">
        <v>1</v>
      </c>
      <c r="B3" s="5" t="s">
        <v>59</v>
      </c>
      <c r="C3" s="5" t="s">
        <v>60</v>
      </c>
      <c r="D3" s="5" t="s">
        <v>38</v>
      </c>
    </row>
    <row r="4" spans="1:4" ht="18.75" x14ac:dyDescent="0.25">
      <c r="A4" s="6"/>
      <c r="B4" s="6"/>
      <c r="C4" s="6"/>
      <c r="D4" s="10"/>
    </row>
    <row r="5" spans="1:4" ht="18.75" x14ac:dyDescent="0.25">
      <c r="A5" s="6" t="s">
        <v>17</v>
      </c>
      <c r="B5" s="7">
        <v>3350058</v>
      </c>
      <c r="C5" s="7">
        <f>2500000+823188</f>
        <v>3323188</v>
      </c>
      <c r="D5" s="10">
        <f>B5-C5</f>
        <v>26870</v>
      </c>
    </row>
    <row r="6" spans="1:4" ht="18.75" x14ac:dyDescent="0.25">
      <c r="A6" s="6" t="s">
        <v>18</v>
      </c>
      <c r="B6" s="7">
        <v>0</v>
      </c>
      <c r="C6" s="7">
        <v>48200</v>
      </c>
      <c r="D6" s="10">
        <f t="shared" ref="D6:D18" si="0">B6-C6</f>
        <v>-48200</v>
      </c>
    </row>
    <row r="7" spans="1:4" ht="18.75" x14ac:dyDescent="0.25">
      <c r="A7" s="6" t="s">
        <v>19</v>
      </c>
      <c r="B7" s="7">
        <v>26500</v>
      </c>
      <c r="C7" s="7">
        <v>27000</v>
      </c>
      <c r="D7" s="10">
        <f t="shared" si="0"/>
        <v>-500</v>
      </c>
    </row>
    <row r="8" spans="1:4" ht="18.75" x14ac:dyDescent="0.25">
      <c r="A8" s="6" t="s">
        <v>20</v>
      </c>
      <c r="B8" s="7">
        <v>858000</v>
      </c>
      <c r="C8" s="7">
        <v>793000</v>
      </c>
      <c r="D8" s="10">
        <f t="shared" si="0"/>
        <v>65000</v>
      </c>
    </row>
    <row r="9" spans="1:4" ht="18.75" x14ac:dyDescent="0.25">
      <c r="A9" s="6" t="s">
        <v>21</v>
      </c>
      <c r="B9" s="7">
        <f>107500+3000</f>
        <v>110500</v>
      </c>
      <c r="C9" s="7">
        <f>105000+3000+20000</f>
        <v>128000</v>
      </c>
      <c r="D9" s="10">
        <f t="shared" si="0"/>
        <v>-17500</v>
      </c>
    </row>
    <row r="10" spans="1:4" ht="18.75" x14ac:dyDescent="0.25">
      <c r="A10" s="6" t="s">
        <v>22</v>
      </c>
      <c r="B10" s="7">
        <v>1146200</v>
      </c>
      <c r="C10" s="7">
        <v>1189625</v>
      </c>
      <c r="D10" s="10">
        <f t="shared" si="0"/>
        <v>-43425</v>
      </c>
    </row>
    <row r="11" spans="1:4" ht="18.75" x14ac:dyDescent="0.25">
      <c r="A11" s="17" t="s">
        <v>23</v>
      </c>
      <c r="B11" s="28">
        <v>2052871</v>
      </c>
      <c r="C11" s="28">
        <v>2031581</v>
      </c>
      <c r="D11" s="10">
        <f t="shared" si="0"/>
        <v>21290</v>
      </c>
    </row>
    <row r="12" spans="1:4" ht="18.75" x14ac:dyDescent="0.25">
      <c r="A12" s="6"/>
      <c r="B12" s="6"/>
      <c r="C12" s="6"/>
      <c r="D12" s="10"/>
    </row>
    <row r="13" spans="1:4" ht="18.75" x14ac:dyDescent="0.25">
      <c r="A13" s="6" t="s">
        <v>24</v>
      </c>
      <c r="B13" s="7">
        <v>363255</v>
      </c>
      <c r="C13" s="7">
        <v>350196</v>
      </c>
      <c r="D13" s="10">
        <f t="shared" si="0"/>
        <v>13059</v>
      </c>
    </row>
    <row r="14" spans="1:4" ht="18.75" x14ac:dyDescent="0.25">
      <c r="A14" s="6" t="s">
        <v>25</v>
      </c>
      <c r="B14" s="7">
        <f>185939+12830</f>
        <v>198769</v>
      </c>
      <c r="C14" s="7">
        <v>181231</v>
      </c>
      <c r="D14" s="10">
        <f t="shared" si="0"/>
        <v>17538</v>
      </c>
    </row>
    <row r="15" spans="1:4" ht="18.75" x14ac:dyDescent="0.25">
      <c r="A15" s="6"/>
      <c r="B15" s="6"/>
      <c r="C15" s="6"/>
      <c r="D15" s="10"/>
    </row>
    <row r="16" spans="1:4" ht="18.75" x14ac:dyDescent="0.25">
      <c r="A16" s="6" t="s">
        <v>26</v>
      </c>
      <c r="B16" s="7">
        <f>1036891+420119+5413</f>
        <v>1462423</v>
      </c>
      <c r="C16" s="7">
        <v>1574076.1</v>
      </c>
      <c r="D16" s="10">
        <f t="shared" si="0"/>
        <v>-111653.10000000009</v>
      </c>
    </row>
    <row r="17" spans="1:4" ht="18.75" x14ac:dyDescent="0.25">
      <c r="A17" s="6" t="s">
        <v>27</v>
      </c>
      <c r="B17" s="7">
        <v>1150000</v>
      </c>
      <c r="C17" s="7">
        <v>1100000</v>
      </c>
      <c r="D17" s="10">
        <f t="shared" si="0"/>
        <v>50000</v>
      </c>
    </row>
    <row r="18" spans="1:4" ht="18.75" x14ac:dyDescent="0.25">
      <c r="A18" s="6" t="s">
        <v>28</v>
      </c>
      <c r="B18" s="7">
        <f>250+359600+351370</f>
        <v>711220</v>
      </c>
      <c r="C18" s="7">
        <v>675654</v>
      </c>
      <c r="D18" s="10">
        <f t="shared" si="0"/>
        <v>35566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4" sqref="C4"/>
    </sheetView>
  </sheetViews>
  <sheetFormatPr defaultRowHeight="15" x14ac:dyDescent="0.25"/>
  <cols>
    <col min="1" max="1" width="42.28515625" customWidth="1"/>
    <col min="2" max="3" width="19.140625" bestFit="1" customWidth="1"/>
    <col min="4" max="4" width="15.7109375" bestFit="1" customWidth="1"/>
  </cols>
  <sheetData>
    <row r="1" spans="1:4" ht="21" x14ac:dyDescent="0.35">
      <c r="A1" s="52" t="s">
        <v>43</v>
      </c>
      <c r="B1" s="52"/>
      <c r="C1" s="52"/>
      <c r="D1" s="52"/>
    </row>
    <row r="2" spans="1:4" x14ac:dyDescent="0.25">
      <c r="A2" s="31"/>
      <c r="B2" s="31"/>
      <c r="C2" s="31"/>
      <c r="D2" s="31"/>
    </row>
    <row r="3" spans="1:4" ht="18.75" x14ac:dyDescent="0.25">
      <c r="A3" s="5" t="s">
        <v>0</v>
      </c>
      <c r="B3" s="5">
        <v>2019</v>
      </c>
      <c r="C3" s="5">
        <v>2018</v>
      </c>
      <c r="D3" s="5" t="s">
        <v>38</v>
      </c>
    </row>
    <row r="4" spans="1:4" ht="18.75" x14ac:dyDescent="0.25">
      <c r="A4" s="6" t="s">
        <v>30</v>
      </c>
      <c r="B4" s="10">
        <v>2854971.3</v>
      </c>
      <c r="C4" s="10">
        <v>2587291.63</v>
      </c>
      <c r="D4" s="10">
        <f>B4-C4</f>
        <v>267679.66999999993</v>
      </c>
    </row>
    <row r="5" spans="1:4" ht="18.75" x14ac:dyDescent="0.25">
      <c r="A5" s="6" t="s">
        <v>31</v>
      </c>
      <c r="B5" s="10">
        <v>158902.49</v>
      </c>
      <c r="C5" s="10">
        <v>141355.29999999999</v>
      </c>
      <c r="D5" s="10">
        <f t="shared" ref="D5:D10" si="0">B5-C5</f>
        <v>17547.190000000002</v>
      </c>
    </row>
    <row r="6" spans="1:4" ht="18.75" x14ac:dyDescent="0.25">
      <c r="A6" s="6" t="s">
        <v>32</v>
      </c>
      <c r="B6" s="10">
        <v>6714739.2199999997</v>
      </c>
      <c r="C6" s="10">
        <v>6608869.1100000003</v>
      </c>
      <c r="D6" s="10">
        <f t="shared" si="0"/>
        <v>105870.1099999994</v>
      </c>
    </row>
    <row r="7" spans="1:4" ht="18.75" x14ac:dyDescent="0.25">
      <c r="A7" s="6" t="s">
        <v>33</v>
      </c>
      <c r="B7" s="10">
        <v>1458190.5</v>
      </c>
      <c r="C7" s="10">
        <v>1435197</v>
      </c>
      <c r="D7" s="10">
        <f t="shared" si="0"/>
        <v>22993.5</v>
      </c>
    </row>
    <row r="8" spans="1:4" ht="18.75" x14ac:dyDescent="0.25">
      <c r="A8" s="6" t="s">
        <v>34</v>
      </c>
      <c r="B8" s="10">
        <v>41900</v>
      </c>
      <c r="C8" s="10">
        <v>41950</v>
      </c>
      <c r="D8" s="10">
        <f t="shared" si="0"/>
        <v>-50</v>
      </c>
    </row>
    <row r="9" spans="1:4" ht="37.5" x14ac:dyDescent="0.25">
      <c r="A9" s="6" t="s">
        <v>35</v>
      </c>
      <c r="B9" s="10">
        <v>76800</v>
      </c>
      <c r="C9" s="10">
        <v>95908</v>
      </c>
      <c r="D9" s="10">
        <f t="shared" si="0"/>
        <v>-19108</v>
      </c>
    </row>
    <row r="10" spans="1:4" ht="18.75" x14ac:dyDescent="0.25">
      <c r="A10" s="6" t="s">
        <v>36</v>
      </c>
      <c r="B10" s="10">
        <v>484120</v>
      </c>
      <c r="C10" s="10">
        <v>718513.51</v>
      </c>
      <c r="D10" s="10">
        <f t="shared" si="0"/>
        <v>-234393.51</v>
      </c>
    </row>
    <row r="11" spans="1:4" ht="18.75" x14ac:dyDescent="0.25">
      <c r="A11" s="32" t="s">
        <v>29</v>
      </c>
      <c r="B11" s="33">
        <f>SUM(B4:B10)</f>
        <v>11789623.51</v>
      </c>
      <c r="C11" s="33">
        <f>SUM(C4:C10)</f>
        <v>11629084.549999999</v>
      </c>
      <c r="D11" s="33">
        <f>SUM(D4:D10)</f>
        <v>160538.95999999932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workbookViewId="0">
      <selection sqref="A1:C13"/>
    </sheetView>
  </sheetViews>
  <sheetFormatPr defaultRowHeight="15" x14ac:dyDescent="0.25"/>
  <cols>
    <col min="1" max="1" width="56.28515625" style="31" customWidth="1"/>
    <col min="2" max="2" width="19.85546875" style="31" bestFit="1" customWidth="1"/>
    <col min="3" max="3" width="10.42578125" style="31" customWidth="1"/>
    <col min="4" max="16384" width="9.140625" style="31"/>
  </cols>
  <sheetData>
    <row r="1" spans="1:10" s="34" customFormat="1" ht="21" x14ac:dyDescent="0.35">
      <c r="A1" s="52" t="s">
        <v>75</v>
      </c>
      <c r="B1" s="52"/>
      <c r="C1" s="52"/>
    </row>
    <row r="3" spans="1:10" s="3" customFormat="1" ht="37.5" x14ac:dyDescent="0.25">
      <c r="A3" s="5"/>
      <c r="B3" s="5" t="s">
        <v>81</v>
      </c>
      <c r="C3" s="5" t="s">
        <v>76</v>
      </c>
      <c r="D3" s="11"/>
      <c r="E3" s="31"/>
      <c r="F3" s="31"/>
      <c r="G3" s="31"/>
      <c r="H3" s="31"/>
      <c r="I3" s="31"/>
      <c r="J3" s="22"/>
    </row>
    <row r="4" spans="1:10" s="3" customFormat="1" ht="37.5" x14ac:dyDescent="0.25">
      <c r="A4" s="6" t="s">
        <v>77</v>
      </c>
      <c r="B4" s="10">
        <v>2318076.5</v>
      </c>
      <c r="C4" s="10">
        <v>24.621583111298524</v>
      </c>
      <c r="D4" s="11"/>
      <c r="E4" s="31"/>
      <c r="F4" s="31"/>
      <c r="G4" s="31"/>
      <c r="H4" s="30"/>
      <c r="I4" s="30"/>
      <c r="J4" s="23"/>
    </row>
    <row r="5" spans="1:10" s="3" customFormat="1" ht="18.75" x14ac:dyDescent="0.25">
      <c r="A5" s="6" t="s">
        <v>39</v>
      </c>
      <c r="B5" s="10">
        <v>2493789</v>
      </c>
      <c r="C5" s="10">
        <v>26.487923554525501</v>
      </c>
      <c r="D5" s="11"/>
      <c r="E5" s="31"/>
      <c r="F5" s="31"/>
      <c r="G5" s="31"/>
      <c r="H5" s="30"/>
      <c r="I5" s="30"/>
      <c r="J5" s="22"/>
    </row>
    <row r="6" spans="1:10" s="3" customFormat="1" ht="37.5" x14ac:dyDescent="0.25">
      <c r="A6" s="6" t="s">
        <v>78</v>
      </c>
      <c r="B6" s="10">
        <v>547619</v>
      </c>
      <c r="C6" s="10">
        <v>5.8165667620659569</v>
      </c>
      <c r="D6" s="11"/>
      <c r="E6" s="31"/>
      <c r="F6" s="31"/>
      <c r="G6" s="31"/>
      <c r="H6" s="30"/>
      <c r="I6" s="31"/>
      <c r="J6" s="23"/>
    </row>
    <row r="7" spans="1:10" s="3" customFormat="1" ht="56.25" x14ac:dyDescent="0.25">
      <c r="A7" s="6" t="s">
        <v>42</v>
      </c>
      <c r="B7" s="10">
        <v>948576</v>
      </c>
      <c r="C7" s="10">
        <v>10.07535464053197</v>
      </c>
      <c r="D7" s="11"/>
      <c r="E7" s="31"/>
      <c r="F7" s="31"/>
      <c r="G7" s="31"/>
      <c r="H7" s="30"/>
      <c r="I7" s="30"/>
      <c r="J7" s="23"/>
    </row>
    <row r="8" spans="1:10" s="3" customFormat="1" ht="37.5" x14ac:dyDescent="0.25">
      <c r="A8" s="6" t="s">
        <v>79</v>
      </c>
      <c r="B8" s="10">
        <v>1521774.5</v>
      </c>
      <c r="C8" s="10">
        <v>16.16361553572747</v>
      </c>
      <c r="D8" s="11"/>
      <c r="E8" s="31"/>
      <c r="F8" s="31"/>
      <c r="G8" s="31"/>
      <c r="H8" s="30"/>
      <c r="I8" s="30"/>
      <c r="J8" s="23"/>
    </row>
    <row r="9" spans="1:10" s="3" customFormat="1" ht="18.75" x14ac:dyDescent="0.25">
      <c r="A9" s="6" t="s">
        <v>40</v>
      </c>
      <c r="B9" s="10">
        <v>1459880</v>
      </c>
      <c r="C9" s="10">
        <v>15.506199537643598</v>
      </c>
      <c r="D9" s="11"/>
      <c r="E9" s="31"/>
      <c r="F9" s="31"/>
      <c r="G9" s="31"/>
      <c r="H9" s="30"/>
      <c r="I9" s="30"/>
      <c r="J9" s="22"/>
    </row>
    <row r="10" spans="1:10" s="3" customFormat="1" ht="18.75" x14ac:dyDescent="0.25">
      <c r="A10" s="6" t="s">
        <v>41</v>
      </c>
      <c r="B10" s="10">
        <v>125100</v>
      </c>
      <c r="C10" s="10">
        <v>1.3287568582069855</v>
      </c>
      <c r="D10" s="11"/>
      <c r="E10" s="31"/>
      <c r="F10" s="31"/>
      <c r="G10" s="31"/>
      <c r="H10" s="30"/>
      <c r="I10" s="30"/>
      <c r="J10" s="23"/>
    </row>
    <row r="11" spans="1:10" s="20" customFormat="1" ht="18.75" x14ac:dyDescent="0.25">
      <c r="A11" s="17" t="s">
        <v>6</v>
      </c>
      <c r="B11" s="10">
        <v>0</v>
      </c>
      <c r="C11" s="18">
        <v>0</v>
      </c>
      <c r="D11" s="19"/>
      <c r="E11" s="35"/>
      <c r="F11" s="35"/>
      <c r="G11" s="36"/>
      <c r="H11" s="35"/>
      <c r="I11" s="37"/>
      <c r="J11" s="38"/>
    </row>
    <row r="13" spans="1:10" ht="30" x14ac:dyDescent="0.25">
      <c r="A13" s="39" t="s">
        <v>80</v>
      </c>
    </row>
  </sheetData>
  <mergeCells count="1"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8304"/>
  <sheetViews>
    <sheetView workbookViewId="0">
      <selection activeCell="B27" sqref="B27"/>
    </sheetView>
  </sheetViews>
  <sheetFormatPr defaultRowHeight="15" x14ac:dyDescent="0.25"/>
  <cols>
    <col min="1" max="1" width="71.5703125" style="26" customWidth="1"/>
    <col min="2" max="2" width="18.5703125" style="8" customWidth="1"/>
    <col min="3" max="5" width="18" style="31" customWidth="1"/>
    <col min="6" max="16384" width="9.140625" style="31"/>
  </cols>
  <sheetData>
    <row r="1" spans="1:6" ht="18.75" x14ac:dyDescent="0.3">
      <c r="A1" s="53"/>
      <c r="B1" s="53"/>
      <c r="C1" s="40"/>
      <c r="D1" s="4"/>
      <c r="E1" s="4"/>
      <c r="F1" s="4"/>
    </row>
    <row r="2" spans="1:6" s="43" customFormat="1" ht="18.75" x14ac:dyDescent="0.25">
      <c r="A2" s="41" t="s">
        <v>0</v>
      </c>
      <c r="B2" s="41" t="s">
        <v>59</v>
      </c>
      <c r="C2" s="42"/>
      <c r="D2" s="42"/>
      <c r="E2" s="42"/>
    </row>
    <row r="3" spans="1:6" s="43" customFormat="1" ht="18.75" x14ac:dyDescent="0.25">
      <c r="A3" s="44" t="s">
        <v>10</v>
      </c>
      <c r="B3" s="45">
        <v>120000</v>
      </c>
      <c r="C3" s="42"/>
      <c r="D3" s="42"/>
      <c r="E3" s="42"/>
    </row>
    <row r="4" spans="1:6" s="43" customFormat="1" ht="18.75" x14ac:dyDescent="0.25">
      <c r="A4" s="44" t="s">
        <v>82</v>
      </c>
      <c r="B4" s="45"/>
      <c r="C4" s="42"/>
      <c r="D4" s="42"/>
      <c r="E4" s="42"/>
    </row>
    <row r="5" spans="1:6" s="43" customFormat="1" ht="31.5" x14ac:dyDescent="0.25">
      <c r="A5" s="44" t="s">
        <v>83</v>
      </c>
      <c r="B5" s="45">
        <v>100000</v>
      </c>
      <c r="C5" s="42"/>
      <c r="D5" s="42"/>
      <c r="E5" s="42"/>
    </row>
    <row r="6" spans="1:6" s="43" customFormat="1" ht="18.75" x14ac:dyDescent="0.25">
      <c r="A6" s="44" t="s">
        <v>84</v>
      </c>
      <c r="B6" s="45">
        <v>50000</v>
      </c>
      <c r="C6" s="42"/>
      <c r="D6" s="42"/>
      <c r="E6" s="42"/>
    </row>
    <row r="7" spans="1:6" s="43" customFormat="1" ht="18.75" x14ac:dyDescent="0.25">
      <c r="A7" s="44" t="s">
        <v>85</v>
      </c>
      <c r="B7" s="45">
        <v>20000</v>
      </c>
      <c r="C7" s="42"/>
      <c r="D7" s="42"/>
      <c r="E7" s="42"/>
    </row>
    <row r="8" spans="1:6" s="43" customFormat="1" ht="18.75" x14ac:dyDescent="0.25">
      <c r="A8" s="44" t="s">
        <v>86</v>
      </c>
      <c r="B8" s="45">
        <v>100000</v>
      </c>
      <c r="C8" s="42"/>
      <c r="D8" s="42"/>
      <c r="E8" s="42"/>
    </row>
    <row r="9" spans="1:6" s="43" customFormat="1" ht="18.75" x14ac:dyDescent="0.25">
      <c r="A9" s="44" t="s">
        <v>87</v>
      </c>
      <c r="B9" s="45"/>
      <c r="C9" s="42"/>
      <c r="D9" s="42"/>
      <c r="E9" s="42"/>
    </row>
    <row r="10" spans="1:6" s="43" customFormat="1" ht="18.75" x14ac:dyDescent="0.25">
      <c r="A10" s="44" t="s">
        <v>88</v>
      </c>
      <c r="B10" s="45"/>
      <c r="C10" s="42"/>
      <c r="D10" s="42"/>
      <c r="E10" s="42"/>
    </row>
    <row r="11" spans="1:6" s="43" customFormat="1" ht="18.75" x14ac:dyDescent="0.25">
      <c r="A11" s="44" t="s">
        <v>89</v>
      </c>
      <c r="B11" s="45"/>
      <c r="C11" s="42"/>
      <c r="D11" s="42"/>
      <c r="E11" s="42"/>
    </row>
    <row r="12" spans="1:6" s="43" customFormat="1" ht="18.75" x14ac:dyDescent="0.25">
      <c r="A12" s="44" t="s">
        <v>11</v>
      </c>
      <c r="B12" s="45">
        <v>100000</v>
      </c>
      <c r="C12" s="42"/>
      <c r="D12" s="42"/>
      <c r="E12" s="42"/>
    </row>
    <row r="13" spans="1:6" s="43" customFormat="1" ht="18.75" x14ac:dyDescent="0.25">
      <c r="A13" s="44" t="s">
        <v>12</v>
      </c>
      <c r="B13" s="45">
        <v>80000</v>
      </c>
      <c r="C13" s="42"/>
      <c r="D13" s="42"/>
      <c r="E13" s="42"/>
    </row>
    <row r="14" spans="1:6" s="43" customFormat="1" ht="18.75" x14ac:dyDescent="0.25">
      <c r="A14" s="44" t="s">
        <v>13</v>
      </c>
      <c r="B14" s="45">
        <v>20000</v>
      </c>
      <c r="C14" s="42"/>
      <c r="D14" s="42"/>
      <c r="E14" s="42"/>
    </row>
    <row r="15" spans="1:6" s="43" customFormat="1" ht="18.75" x14ac:dyDescent="0.25">
      <c r="A15" s="44" t="s">
        <v>71</v>
      </c>
      <c r="B15" s="45">
        <v>280075</v>
      </c>
      <c r="C15" s="42"/>
      <c r="D15" s="42"/>
      <c r="E15" s="42"/>
    </row>
    <row r="16" spans="1:6" s="43" customFormat="1" ht="18.75" x14ac:dyDescent="0.25">
      <c r="A16" s="44" t="s">
        <v>58</v>
      </c>
      <c r="B16" s="45">
        <v>35000</v>
      </c>
      <c r="C16" s="42"/>
      <c r="D16" s="42"/>
      <c r="E16" s="42"/>
    </row>
    <row r="17" spans="1:5" s="43" customFormat="1" ht="18.75" x14ac:dyDescent="0.25">
      <c r="A17" s="44" t="s">
        <v>14</v>
      </c>
      <c r="B17" s="45">
        <v>36200</v>
      </c>
      <c r="C17" s="42"/>
      <c r="D17" s="42"/>
      <c r="E17" s="42"/>
    </row>
    <row r="18" spans="1:5" s="43" customFormat="1" ht="18.75" x14ac:dyDescent="0.25">
      <c r="A18" s="46"/>
      <c r="B18" s="47">
        <f>SUM(B3:B17)</f>
        <v>941275</v>
      </c>
      <c r="C18" s="42"/>
      <c r="D18" s="42"/>
      <c r="E18" s="42"/>
    </row>
    <row r="19" spans="1:5" s="43" customFormat="1" ht="10.5" customHeight="1" x14ac:dyDescent="0.25">
      <c r="A19" s="48"/>
      <c r="B19" s="49"/>
      <c r="C19" s="42"/>
      <c r="D19" s="42"/>
      <c r="E19" s="42"/>
    </row>
    <row r="20" spans="1:5" s="43" customFormat="1" ht="18.75" x14ac:dyDescent="0.25">
      <c r="A20" s="44" t="s">
        <v>72</v>
      </c>
      <c r="B20" s="45">
        <v>184000</v>
      </c>
      <c r="C20" s="42"/>
      <c r="D20" s="42"/>
      <c r="E20" s="42"/>
    </row>
    <row r="21" spans="1:5" s="43" customFormat="1" ht="18.75" x14ac:dyDescent="0.25">
      <c r="A21" s="44" t="s">
        <v>90</v>
      </c>
      <c r="B21" s="45">
        <v>-200000</v>
      </c>
      <c r="C21" s="42"/>
      <c r="D21" s="42"/>
      <c r="E21" s="42"/>
    </row>
    <row r="22" spans="1:5" s="43" customFormat="1" ht="18.75" x14ac:dyDescent="0.25">
      <c r="A22" s="46"/>
      <c r="B22" s="47">
        <f>SUM(B18:B21)</f>
        <v>925275</v>
      </c>
      <c r="C22" s="42"/>
      <c r="D22" s="42"/>
      <c r="E22" s="42"/>
    </row>
    <row r="23" spans="1:5" s="43" customFormat="1" ht="10.5" customHeight="1" x14ac:dyDescent="0.25">
      <c r="A23" s="26"/>
      <c r="B23" s="8"/>
      <c r="C23" s="42"/>
      <c r="D23" s="42"/>
      <c r="E23" s="42"/>
    </row>
    <row r="24" spans="1:5" s="43" customFormat="1" ht="18.75" x14ac:dyDescent="0.25">
      <c r="A24" s="46" t="s">
        <v>6</v>
      </c>
      <c r="B24" s="47">
        <v>1455390.69</v>
      </c>
      <c r="C24" s="42"/>
      <c r="D24" s="42"/>
      <c r="E24" s="42"/>
    </row>
    <row r="25" spans="1:5" s="43" customFormat="1" ht="18.75" x14ac:dyDescent="0.25">
      <c r="A25" s="26"/>
      <c r="B25" s="8"/>
      <c r="C25" s="42"/>
      <c r="D25" s="42"/>
      <c r="E25" s="42"/>
    </row>
    <row r="26" spans="1:5" s="43" customFormat="1" ht="18.75" x14ac:dyDescent="0.25">
      <c r="A26" s="26"/>
      <c r="B26" s="8"/>
      <c r="C26" s="42"/>
      <c r="D26" s="42"/>
      <c r="E26" s="42"/>
    </row>
    <row r="27" spans="1:5" s="43" customFormat="1" ht="18.75" x14ac:dyDescent="0.25">
      <c r="A27" s="26"/>
      <c r="B27" s="8"/>
      <c r="C27" s="42"/>
      <c r="D27" s="42"/>
      <c r="E27" s="42"/>
    </row>
    <row r="28" spans="1:5" s="43" customFormat="1" ht="18.75" x14ac:dyDescent="0.25">
      <c r="A28" s="26"/>
      <c r="B28" s="8"/>
      <c r="C28" s="42"/>
      <c r="D28" s="42"/>
      <c r="E28" s="42"/>
    </row>
    <row r="29" spans="1:5" s="43" customFormat="1" ht="18.75" x14ac:dyDescent="0.25">
      <c r="A29" s="26"/>
      <c r="B29" s="8"/>
      <c r="C29" s="42"/>
      <c r="D29" s="42"/>
      <c r="E29" s="42"/>
    </row>
    <row r="30" spans="1:5" s="43" customFormat="1" ht="18.75" x14ac:dyDescent="0.25">
      <c r="A30" s="26"/>
      <c r="B30" s="8"/>
      <c r="C30" s="42"/>
      <c r="D30" s="42"/>
      <c r="E30" s="42"/>
    </row>
    <row r="31" spans="1:5" s="43" customFormat="1" ht="18.75" x14ac:dyDescent="0.25">
      <c r="A31" s="26"/>
      <c r="B31" s="8"/>
      <c r="C31" s="42"/>
      <c r="D31" s="42"/>
      <c r="E31" s="42"/>
    </row>
    <row r="32" spans="1:5" s="43" customFormat="1" ht="18.75" x14ac:dyDescent="0.25">
      <c r="A32" s="26"/>
      <c r="B32" s="8"/>
      <c r="C32" s="42"/>
      <c r="D32" s="42"/>
      <c r="E32" s="42"/>
    </row>
    <row r="33" spans="1:5" s="43" customFormat="1" ht="18.75" x14ac:dyDescent="0.25">
      <c r="A33" s="26"/>
      <c r="B33" s="8"/>
      <c r="C33" s="42"/>
      <c r="D33" s="42"/>
      <c r="E33" s="42"/>
    </row>
    <row r="34" spans="1:5" s="43" customFormat="1" ht="18.75" x14ac:dyDescent="0.25">
      <c r="A34" s="26"/>
      <c r="B34" s="8"/>
      <c r="C34" s="42"/>
      <c r="D34" s="42"/>
      <c r="E34" s="42"/>
    </row>
    <row r="35" spans="1:5" s="43" customFormat="1" ht="18.75" x14ac:dyDescent="0.25">
      <c r="A35" s="26"/>
      <c r="B35" s="8"/>
      <c r="C35" s="42"/>
      <c r="D35" s="42"/>
      <c r="E35" s="42"/>
    </row>
    <row r="36" spans="1:5" s="43" customFormat="1" ht="18.75" x14ac:dyDescent="0.25">
      <c r="A36" s="26"/>
      <c r="B36" s="8"/>
      <c r="C36" s="42"/>
      <c r="D36" s="42"/>
      <c r="E36" s="42"/>
    </row>
    <row r="37" spans="1:5" s="43" customFormat="1" ht="18.75" x14ac:dyDescent="0.25">
      <c r="A37" s="26"/>
      <c r="B37" s="8"/>
      <c r="C37" s="42"/>
      <c r="D37" s="42"/>
      <c r="E37" s="42"/>
    </row>
    <row r="38" spans="1:5" s="43" customFormat="1" ht="18.75" x14ac:dyDescent="0.25">
      <c r="A38" s="26"/>
      <c r="B38" s="8"/>
      <c r="C38" s="42"/>
      <c r="D38" s="42"/>
      <c r="E38" s="42"/>
    </row>
    <row r="39" spans="1:5" s="43" customFormat="1" ht="18.75" x14ac:dyDescent="0.25">
      <c r="A39" s="26"/>
      <c r="B39" s="8"/>
      <c r="C39" s="42"/>
      <c r="D39" s="42"/>
      <c r="E39" s="42"/>
    </row>
    <row r="40" spans="1:5" s="43" customFormat="1" ht="18.75" x14ac:dyDescent="0.25">
      <c r="A40" s="26"/>
      <c r="B40" s="8"/>
      <c r="C40" s="42"/>
      <c r="D40" s="42"/>
      <c r="E40" s="42"/>
    </row>
    <row r="41" spans="1:5" s="43" customFormat="1" ht="18.75" x14ac:dyDescent="0.25">
      <c r="A41" s="26"/>
      <c r="B41" s="8"/>
      <c r="C41" s="42"/>
      <c r="D41" s="42"/>
      <c r="E41" s="42"/>
    </row>
    <row r="42" spans="1:5" s="43" customFormat="1" ht="18.75" x14ac:dyDescent="0.25">
      <c r="A42" s="26"/>
      <c r="B42" s="8"/>
      <c r="C42" s="42"/>
      <c r="D42" s="42"/>
      <c r="E42" s="42"/>
    </row>
    <row r="43" spans="1:5" s="43" customFormat="1" ht="18.75" x14ac:dyDescent="0.25">
      <c r="A43" s="26"/>
      <c r="B43" s="8"/>
      <c r="C43" s="42"/>
      <c r="D43" s="42"/>
      <c r="E43" s="42"/>
    </row>
    <row r="44" spans="1:5" ht="18.75" x14ac:dyDescent="0.25">
      <c r="C44" s="50"/>
      <c r="D44" s="50"/>
      <c r="E44" s="50"/>
    </row>
    <row r="45" spans="1:5" ht="18.75" x14ac:dyDescent="0.25">
      <c r="C45" s="7"/>
      <c r="D45" s="7"/>
      <c r="E45" s="7"/>
    </row>
    <row r="46" spans="1:5" ht="18.75" x14ac:dyDescent="0.25">
      <c r="C46" s="7"/>
      <c r="D46" s="7"/>
      <c r="E46" s="7"/>
    </row>
    <row r="47" spans="1:5" ht="18.75" x14ac:dyDescent="0.25">
      <c r="C47" s="7"/>
      <c r="D47" s="7"/>
      <c r="E47" s="7"/>
    </row>
    <row r="48" spans="1:5" ht="18.75" x14ac:dyDescent="0.25">
      <c r="C48" s="7"/>
      <c r="D48" s="7"/>
      <c r="E48" s="7"/>
    </row>
    <row r="49" spans="3:5" ht="18.75" x14ac:dyDescent="0.25">
      <c r="C49" s="7"/>
      <c r="D49" s="7"/>
      <c r="E49" s="7"/>
    </row>
    <row r="50" spans="3:5" ht="18.75" x14ac:dyDescent="0.25">
      <c r="C50" s="7"/>
      <c r="D50" s="7"/>
      <c r="E50" s="7"/>
    </row>
    <row r="51" spans="3:5" ht="18.75" x14ac:dyDescent="0.25">
      <c r="C51" s="7"/>
      <c r="D51" s="7"/>
      <c r="E51" s="7"/>
    </row>
    <row r="52" spans="3:5" ht="18.75" x14ac:dyDescent="0.25">
      <c r="C52" s="7"/>
      <c r="D52" s="7"/>
      <c r="E52" s="7"/>
    </row>
    <row r="53" spans="3:5" ht="18.75" x14ac:dyDescent="0.25">
      <c r="C53" s="7"/>
      <c r="D53" s="7"/>
      <c r="E53" s="7"/>
    </row>
    <row r="54" spans="3:5" ht="18.75" x14ac:dyDescent="0.25">
      <c r="C54" s="7"/>
      <c r="D54" s="7"/>
      <c r="E54" s="7"/>
    </row>
    <row r="55" spans="3:5" ht="18.75" x14ac:dyDescent="0.25">
      <c r="C55" s="7"/>
      <c r="D55" s="7"/>
      <c r="E55" s="7"/>
    </row>
    <row r="56" spans="3:5" ht="18.75" x14ac:dyDescent="0.25">
      <c r="C56" s="7"/>
      <c r="D56" s="7"/>
      <c r="E56" s="7"/>
    </row>
    <row r="57" spans="3:5" ht="18.75" x14ac:dyDescent="0.25">
      <c r="C57" s="7"/>
      <c r="D57" s="7"/>
      <c r="E57" s="7"/>
    </row>
    <row r="58" spans="3:5" ht="18.75" x14ac:dyDescent="0.25">
      <c r="C58" s="7"/>
      <c r="D58" s="7"/>
      <c r="E58" s="7"/>
    </row>
    <row r="59" spans="3:5" ht="18.75" x14ac:dyDescent="0.25">
      <c r="C59" s="7"/>
      <c r="D59" s="7"/>
      <c r="E59" s="7"/>
    </row>
    <row r="60" spans="3:5" ht="18.75" x14ac:dyDescent="0.25">
      <c r="C60" s="7"/>
      <c r="D60" s="7"/>
      <c r="E60" s="7"/>
    </row>
    <row r="61" spans="3:5" ht="18.75" x14ac:dyDescent="0.25">
      <c r="C61" s="7"/>
      <c r="D61" s="7"/>
      <c r="E61" s="7"/>
    </row>
    <row r="62" spans="3:5" ht="18.75" x14ac:dyDescent="0.25">
      <c r="C62" s="7"/>
      <c r="D62" s="7"/>
      <c r="E62" s="7"/>
    </row>
    <row r="63" spans="3:5" ht="18.75" x14ac:dyDescent="0.25">
      <c r="C63" s="7"/>
      <c r="D63" s="7"/>
      <c r="E63" s="7"/>
    </row>
    <row r="64" spans="3:5" ht="18.75" x14ac:dyDescent="0.25">
      <c r="C64" s="7"/>
      <c r="D64" s="7"/>
      <c r="E64" s="7"/>
    </row>
    <row r="65" spans="3:5" ht="18.75" x14ac:dyDescent="0.25">
      <c r="C65" s="7"/>
      <c r="D65" s="7"/>
      <c r="E65" s="7"/>
    </row>
    <row r="66" spans="3:5" ht="18.75" x14ac:dyDescent="0.25">
      <c r="C66" s="7"/>
      <c r="D66" s="7"/>
      <c r="E66" s="7"/>
    </row>
    <row r="67" spans="3:5" ht="18.75" x14ac:dyDescent="0.25">
      <c r="C67" s="7"/>
      <c r="D67" s="7"/>
      <c r="E67" s="7"/>
    </row>
    <row r="68" spans="3:5" ht="18.75" x14ac:dyDescent="0.25">
      <c r="C68" s="7"/>
      <c r="D68" s="7"/>
      <c r="E68" s="7"/>
    </row>
    <row r="69" spans="3:5" ht="18.75" x14ac:dyDescent="0.25">
      <c r="C69" s="7"/>
      <c r="D69" s="7"/>
      <c r="E69" s="7"/>
    </row>
    <row r="70" spans="3:5" ht="18.75" x14ac:dyDescent="0.25">
      <c r="C70" s="7"/>
      <c r="D70" s="7"/>
      <c r="E70" s="7"/>
    </row>
    <row r="71" spans="3:5" ht="18.75" x14ac:dyDescent="0.25">
      <c r="C71" s="7"/>
      <c r="D71" s="7"/>
      <c r="E71" s="7"/>
    </row>
    <row r="72" spans="3:5" ht="18.75" x14ac:dyDescent="0.25">
      <c r="C72" s="7"/>
      <c r="D72" s="7"/>
      <c r="E72" s="7"/>
    </row>
    <row r="73" spans="3:5" ht="18.75" x14ac:dyDescent="0.25">
      <c r="C73" s="7"/>
      <c r="D73" s="7"/>
      <c r="E73" s="7"/>
    </row>
    <row r="74" spans="3:5" ht="18.75" x14ac:dyDescent="0.25">
      <c r="C74" s="7"/>
      <c r="D74" s="7"/>
      <c r="E74" s="7"/>
    </row>
    <row r="75" spans="3:5" ht="18.75" x14ac:dyDescent="0.25">
      <c r="C75" s="7"/>
      <c r="D75" s="7"/>
      <c r="E75" s="7"/>
    </row>
    <row r="76" spans="3:5" ht="18.75" x14ac:dyDescent="0.25">
      <c r="C76" s="7"/>
      <c r="D76" s="7"/>
      <c r="E76" s="7"/>
    </row>
    <row r="77" spans="3:5" ht="18.75" x14ac:dyDescent="0.25">
      <c r="C77" s="7"/>
      <c r="D77" s="7"/>
      <c r="E77" s="7"/>
    </row>
    <row r="78" spans="3:5" ht="18.75" x14ac:dyDescent="0.25">
      <c r="C78" s="7"/>
      <c r="D78" s="7"/>
      <c r="E78" s="7"/>
    </row>
    <row r="79" spans="3:5" ht="18.75" x14ac:dyDescent="0.25">
      <c r="C79" s="7"/>
      <c r="D79" s="7"/>
      <c r="E79" s="7"/>
    </row>
    <row r="80" spans="3:5" ht="18.75" x14ac:dyDescent="0.25">
      <c r="C80" s="7"/>
      <c r="D80" s="7"/>
      <c r="E80" s="7"/>
    </row>
    <row r="81" spans="3:5" ht="18.75" x14ac:dyDescent="0.25">
      <c r="C81" s="7"/>
      <c r="D81" s="7"/>
      <c r="E81" s="7"/>
    </row>
    <row r="82" spans="3:5" ht="18.75" x14ac:dyDescent="0.25">
      <c r="C82" s="7"/>
      <c r="D82" s="7"/>
      <c r="E82" s="7"/>
    </row>
    <row r="83" spans="3:5" ht="18.75" x14ac:dyDescent="0.25">
      <c r="C83" s="7"/>
      <c r="D83" s="7"/>
      <c r="E83" s="7"/>
    </row>
    <row r="84" spans="3:5" ht="18.75" x14ac:dyDescent="0.25">
      <c r="C84" s="7"/>
      <c r="D84" s="7"/>
      <c r="E84" s="7"/>
    </row>
    <row r="85" spans="3:5" ht="18.75" x14ac:dyDescent="0.25">
      <c r="C85" s="7"/>
      <c r="D85" s="7"/>
      <c r="E85" s="7"/>
    </row>
    <row r="86" spans="3:5" ht="18.75" x14ac:dyDescent="0.25">
      <c r="C86" s="7"/>
      <c r="D86" s="7"/>
      <c r="E86" s="7"/>
    </row>
    <row r="87" spans="3:5" ht="18.75" x14ac:dyDescent="0.25">
      <c r="C87" s="7"/>
      <c r="D87" s="7"/>
      <c r="E87" s="7"/>
    </row>
    <row r="88" spans="3:5" ht="18.75" x14ac:dyDescent="0.25">
      <c r="C88" s="7"/>
      <c r="D88" s="7"/>
      <c r="E88" s="7"/>
    </row>
    <row r="89" spans="3:5" ht="18.75" x14ac:dyDescent="0.25">
      <c r="C89" s="7"/>
      <c r="D89" s="7"/>
      <c r="E89" s="7"/>
    </row>
    <row r="90" spans="3:5" ht="18.75" x14ac:dyDescent="0.25">
      <c r="C90" s="7"/>
      <c r="D90" s="7"/>
      <c r="E90" s="7"/>
    </row>
    <row r="91" spans="3:5" ht="18.75" x14ac:dyDescent="0.25">
      <c r="C91" s="7"/>
      <c r="D91" s="7"/>
      <c r="E91" s="7"/>
    </row>
    <row r="92" spans="3:5" ht="18.75" x14ac:dyDescent="0.25">
      <c r="C92" s="7"/>
      <c r="D92" s="7"/>
      <c r="E92" s="7"/>
    </row>
    <row r="93" spans="3:5" ht="18.75" x14ac:dyDescent="0.25">
      <c r="C93" s="7"/>
      <c r="D93" s="7"/>
      <c r="E93" s="7"/>
    </row>
    <row r="94" spans="3:5" ht="18.75" x14ac:dyDescent="0.25">
      <c r="C94" s="7"/>
      <c r="D94" s="7"/>
      <c r="E94" s="7"/>
    </row>
    <row r="95" spans="3:5" ht="18.75" x14ac:dyDescent="0.25">
      <c r="C95" s="7"/>
      <c r="D95" s="7"/>
      <c r="E95" s="7"/>
    </row>
    <row r="96" spans="3:5" ht="18.75" x14ac:dyDescent="0.25">
      <c r="C96" s="7"/>
      <c r="D96" s="7"/>
      <c r="E96" s="7"/>
    </row>
    <row r="1048302" spans="4:5" x14ac:dyDescent="0.25">
      <c r="D1048302" s="26"/>
      <c r="E1048302" s="26"/>
    </row>
    <row r="1048303" spans="4:5" x14ac:dyDescent="0.25">
      <c r="D1048303" s="26"/>
      <c r="E1048303" s="26"/>
    </row>
    <row r="1048304" spans="4:5" x14ac:dyDescent="0.25">
      <c r="D1048304" s="51"/>
      <c r="E1048304" s="5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9" workbookViewId="0">
      <selection activeCell="E24" sqref="E24"/>
    </sheetView>
  </sheetViews>
  <sheetFormatPr defaultRowHeight="15" x14ac:dyDescent="0.25"/>
  <cols>
    <col min="1" max="1" width="91.5703125" style="26" customWidth="1"/>
    <col min="2" max="2" width="18.5703125" style="8" customWidth="1"/>
    <col min="3" max="16384" width="9.140625" style="26"/>
  </cols>
  <sheetData>
    <row r="1" spans="1:2" ht="15.75" x14ac:dyDescent="0.25">
      <c r="A1" s="53" t="s">
        <v>93</v>
      </c>
      <c r="B1" s="53"/>
    </row>
    <row r="2" spans="1:2" ht="31.5" x14ac:dyDescent="0.25">
      <c r="A2" s="41" t="s">
        <v>0</v>
      </c>
      <c r="B2" s="41" t="s">
        <v>91</v>
      </c>
    </row>
    <row r="3" spans="1:2" ht="15.75" x14ac:dyDescent="0.25">
      <c r="A3" s="44" t="s">
        <v>62</v>
      </c>
      <c r="B3" s="45">
        <v>7800</v>
      </c>
    </row>
    <row r="4" spans="1:2" ht="15.75" x14ac:dyDescent="0.25">
      <c r="A4" s="44" t="s">
        <v>53</v>
      </c>
      <c r="B4" s="45">
        <v>17800</v>
      </c>
    </row>
    <row r="5" spans="1:2" ht="15.75" x14ac:dyDescent="0.25">
      <c r="A5" s="44" t="s">
        <v>46</v>
      </c>
      <c r="B5" s="45">
        <v>16900</v>
      </c>
    </row>
    <row r="6" spans="1:2" ht="15.75" x14ac:dyDescent="0.25">
      <c r="A6" s="44" t="s">
        <v>52</v>
      </c>
      <c r="B6" s="45">
        <v>45000</v>
      </c>
    </row>
    <row r="7" spans="1:2" ht="15.75" x14ac:dyDescent="0.25">
      <c r="A7" s="44" t="s">
        <v>63</v>
      </c>
      <c r="B7" s="45">
        <v>0</v>
      </c>
    </row>
    <row r="8" spans="1:2" ht="15.75" x14ac:dyDescent="0.25">
      <c r="A8" s="44" t="s">
        <v>65</v>
      </c>
      <c r="B8" s="45">
        <v>40000</v>
      </c>
    </row>
    <row r="9" spans="1:2" ht="15.75" x14ac:dyDescent="0.25">
      <c r="A9" s="44" t="s">
        <v>66</v>
      </c>
      <c r="B9" s="45">
        <v>0</v>
      </c>
    </row>
    <row r="10" spans="1:2" ht="15.75" x14ac:dyDescent="0.25">
      <c r="A10" s="44" t="s">
        <v>68</v>
      </c>
      <c r="B10" s="45">
        <v>2200</v>
      </c>
    </row>
    <row r="11" spans="1:2" ht="15.75" x14ac:dyDescent="0.25">
      <c r="A11" s="44" t="s">
        <v>48</v>
      </c>
      <c r="B11" s="45">
        <v>2200</v>
      </c>
    </row>
    <row r="12" spans="1:2" ht="15.75" x14ac:dyDescent="0.25">
      <c r="A12" s="44" t="s">
        <v>69</v>
      </c>
      <c r="B12" s="45">
        <v>14000</v>
      </c>
    </row>
    <row r="13" spans="1:2" s="9" customFormat="1" ht="15.75" x14ac:dyDescent="0.25">
      <c r="A13" s="44" t="s">
        <v>37</v>
      </c>
      <c r="B13" s="45">
        <v>34900</v>
      </c>
    </row>
    <row r="14" spans="1:2" ht="15.75" x14ac:dyDescent="0.25">
      <c r="A14" s="44" t="s">
        <v>49</v>
      </c>
      <c r="B14" s="45">
        <v>77000</v>
      </c>
    </row>
    <row r="15" spans="1:2" ht="15.75" x14ac:dyDescent="0.25">
      <c r="A15" s="44" t="s">
        <v>50</v>
      </c>
      <c r="B15" s="45">
        <v>106800</v>
      </c>
    </row>
    <row r="16" spans="1:2" ht="15.75" x14ac:dyDescent="0.25">
      <c r="A16" s="44" t="s">
        <v>45</v>
      </c>
      <c r="B16" s="45">
        <v>151400</v>
      </c>
    </row>
    <row r="17" spans="1:2" ht="31.5" x14ac:dyDescent="0.25">
      <c r="A17" s="44" t="s">
        <v>70</v>
      </c>
      <c r="B17" s="45">
        <v>280075</v>
      </c>
    </row>
    <row r="18" spans="1:2" ht="15.75" x14ac:dyDescent="0.25">
      <c r="A18" s="44" t="s">
        <v>51</v>
      </c>
      <c r="B18" s="45">
        <v>129200</v>
      </c>
    </row>
    <row r="19" spans="1:2" ht="15.75" x14ac:dyDescent="0.25">
      <c r="A19" s="46" t="s">
        <v>92</v>
      </c>
      <c r="B19" s="47">
        <f>SUM(B3:B18)</f>
        <v>925275</v>
      </c>
    </row>
    <row r="22" spans="1:2" ht="31.5" x14ac:dyDescent="0.25">
      <c r="A22" s="41" t="s">
        <v>0</v>
      </c>
      <c r="B22" s="41" t="s">
        <v>61</v>
      </c>
    </row>
    <row r="23" spans="1:2" ht="15.75" x14ac:dyDescent="0.25">
      <c r="A23" s="44" t="s">
        <v>46</v>
      </c>
      <c r="B23" s="45">
        <v>15859.54</v>
      </c>
    </row>
    <row r="24" spans="1:2" ht="15.75" x14ac:dyDescent="0.25">
      <c r="A24" s="44" t="s">
        <v>52</v>
      </c>
      <c r="B24" s="45">
        <v>349325.43</v>
      </c>
    </row>
    <row r="25" spans="1:2" ht="15.75" x14ac:dyDescent="0.25">
      <c r="A25" s="44" t="s">
        <v>54</v>
      </c>
      <c r="B25" s="45">
        <v>128396.35</v>
      </c>
    </row>
    <row r="26" spans="1:2" ht="15.75" x14ac:dyDescent="0.25">
      <c r="A26" s="44" t="s">
        <v>55</v>
      </c>
      <c r="B26" s="45">
        <v>14591.2</v>
      </c>
    </row>
    <row r="27" spans="1:2" ht="15.75" x14ac:dyDescent="0.25">
      <c r="A27" s="44" t="s">
        <v>44</v>
      </c>
      <c r="B27" s="45">
        <v>551891.44999999995</v>
      </c>
    </row>
    <row r="28" spans="1:2" ht="15.75" x14ac:dyDescent="0.25">
      <c r="A28" s="44" t="s">
        <v>47</v>
      </c>
      <c r="B28" s="45">
        <v>5240.8</v>
      </c>
    </row>
    <row r="29" spans="1:2" ht="15.75" x14ac:dyDescent="0.25">
      <c r="A29" s="44" t="s">
        <v>56</v>
      </c>
      <c r="B29" s="45">
        <v>4440.8</v>
      </c>
    </row>
    <row r="30" spans="1:2" ht="15.75" x14ac:dyDescent="0.25">
      <c r="A30" s="44" t="s">
        <v>64</v>
      </c>
      <c r="B30" s="45">
        <v>25000</v>
      </c>
    </row>
    <row r="31" spans="1:2" ht="15.75" x14ac:dyDescent="0.25">
      <c r="A31" s="44" t="s">
        <v>67</v>
      </c>
      <c r="B31" s="45">
        <v>25000</v>
      </c>
    </row>
    <row r="32" spans="1:2" ht="15.75" x14ac:dyDescent="0.25">
      <c r="A32" s="44" t="s">
        <v>57</v>
      </c>
      <c r="B32" s="45">
        <v>4640.8</v>
      </c>
    </row>
    <row r="33" spans="1:2" ht="15.75" x14ac:dyDescent="0.25">
      <c r="A33" s="44" t="s">
        <v>37</v>
      </c>
      <c r="B33" s="45">
        <v>301536</v>
      </c>
    </row>
    <row r="34" spans="1:2" ht="15.75" x14ac:dyDescent="0.25">
      <c r="A34" s="44" t="s">
        <v>50</v>
      </c>
      <c r="B34" s="45">
        <v>10706.29</v>
      </c>
    </row>
    <row r="35" spans="1:2" ht="15.75" x14ac:dyDescent="0.25">
      <c r="A35" s="44" t="s">
        <v>45</v>
      </c>
      <c r="B35" s="45">
        <v>18762.03</v>
      </c>
    </row>
    <row r="36" spans="1:2" ht="15.75" x14ac:dyDescent="0.25">
      <c r="A36" s="46" t="s">
        <v>92</v>
      </c>
      <c r="B36" s="47">
        <f>SUM(B23:B35)</f>
        <v>1455390.6900000002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2</vt:i4>
      </vt:variant>
    </vt:vector>
  </HeadingPairs>
  <TitlesOfParts>
    <vt:vector size="8" baseType="lpstr">
      <vt:lpstr>Equilibrio 2019</vt:lpstr>
      <vt:lpstr>Riepilogo entrate correnti</vt:lpstr>
      <vt:lpstr>Riepilogo spese correnti</vt:lpstr>
      <vt:lpstr>suddivisione spesa corrente</vt:lpstr>
      <vt:lpstr>investimenti_E</vt:lpstr>
      <vt:lpstr>investimenti_u</vt:lpstr>
      <vt:lpstr>'Equilibrio 2019'!Area_stampa</vt:lpstr>
      <vt:lpstr>'suddivisione spesa corrente'!Area_stampa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Palmia</dc:creator>
  <cp:lastModifiedBy>Davoli Fausto</cp:lastModifiedBy>
  <cp:lastPrinted>2020-01-29T10:45:56Z</cp:lastPrinted>
  <dcterms:created xsi:type="dcterms:W3CDTF">2016-02-29T17:39:31Z</dcterms:created>
  <dcterms:modified xsi:type="dcterms:W3CDTF">2020-01-29T11:22:57Z</dcterms:modified>
</cp:coreProperties>
</file>